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65" windowWidth="15120" windowHeight="7950"/>
  </bookViews>
  <sheets>
    <sheet name="Смета на 2024 без ОДН" sheetId="11" r:id="rId1"/>
  </sheets>
  <calcPr calcId="125725"/>
</workbook>
</file>

<file path=xl/calcChain.xml><?xml version="1.0" encoding="utf-8"?>
<calcChain xmlns="http://schemas.openxmlformats.org/spreadsheetml/2006/main">
  <c r="F21" i="11"/>
  <c r="E20"/>
  <c r="D20" s="1"/>
  <c r="E19"/>
  <c r="D19" s="1"/>
  <c r="E18"/>
  <c r="E17"/>
  <c r="E16"/>
  <c r="E15"/>
  <c r="E14"/>
  <c r="D14" s="1"/>
  <c r="E13"/>
  <c r="D13" s="1"/>
  <c r="E12"/>
  <c r="D12" s="1"/>
  <c r="E11"/>
  <c r="D11" s="1"/>
  <c r="E10"/>
  <c r="D10" s="1"/>
  <c r="E9"/>
  <c r="D9" s="1"/>
  <c r="E8"/>
  <c r="E21" l="1"/>
  <c r="D8"/>
  <c r="D21" s="1"/>
</calcChain>
</file>

<file path=xl/sharedStrings.xml><?xml version="1.0" encoding="utf-8"?>
<sst xmlns="http://schemas.openxmlformats.org/spreadsheetml/2006/main" count="22" uniqueCount="22">
  <si>
    <t>Уборка подьездов</t>
  </si>
  <si>
    <t xml:space="preserve">Уборка территории </t>
  </si>
  <si>
    <t>Наименование работ и услуг</t>
  </si>
  <si>
    <t>Слесарь-сантехник, электрик</t>
  </si>
  <si>
    <t>Итого:</t>
  </si>
  <si>
    <t>№ п/п</t>
  </si>
  <si>
    <t>Площадь дома (м2)</t>
  </si>
  <si>
    <t>Сумма в мес. руб.</t>
  </si>
  <si>
    <t>Обслуживание лифтов  (5 шт)</t>
  </si>
  <si>
    <t>Сумма в год. руб.</t>
  </si>
  <si>
    <t>Уборка снега и чистка кровли</t>
  </si>
  <si>
    <t>Тариф р/м2</t>
  </si>
  <si>
    <t>(комиисия банка, обсл. программ, канцтовары)</t>
  </si>
  <si>
    <t>АУП с налогами (председатель-управл., бухгалтер, налоги на з/п)</t>
  </si>
  <si>
    <t xml:space="preserve">Благоустройство дома и территории    в том числе:                                                    </t>
  </si>
  <si>
    <t xml:space="preserve">       уход за насаждениями вкл. приобрет. нов.    </t>
  </si>
  <si>
    <t xml:space="preserve">       прочие непредвиденные расходы</t>
  </si>
  <si>
    <t xml:space="preserve">Электроэнергия ОДН отдельной строкой по фактическим затратам </t>
  </si>
  <si>
    <t xml:space="preserve">       мелкие текущие работы вкл. Материалы</t>
  </si>
  <si>
    <t xml:space="preserve">       ремонт домофонов и авт. обородувания ворот </t>
  </si>
  <si>
    <r>
      <t>Смета доходов и расходов на</t>
    </r>
    <r>
      <rPr>
        <b/>
        <sz val="20"/>
        <color theme="1"/>
        <rFont val="Times New Roman"/>
        <family val="1"/>
        <charset val="204"/>
      </rPr>
      <t xml:space="preserve"> 01.07.2024-30.06.2025</t>
    </r>
    <r>
      <rPr>
        <b/>
        <sz val="24"/>
        <color theme="1"/>
        <rFont val="Times New Roman"/>
        <family val="1"/>
        <charset val="204"/>
      </rPr>
      <t xml:space="preserve">                       </t>
    </r>
    <r>
      <rPr>
        <b/>
        <sz val="18"/>
        <color theme="1"/>
        <rFont val="Times New Roman"/>
        <family val="1"/>
        <charset val="204"/>
      </rPr>
      <t>(мкр.Коммунар, ул. Центральная,  д.17а, 1 КОРПУС)</t>
    </r>
  </si>
  <si>
    <t>Тех. обслуживание ВДГО (вентиляция)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</si>
</sst>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sz val="18"/>
      <color theme="1"/>
      <name val="Calibri"/>
      <family val="2"/>
      <charset val="204"/>
      <scheme val="minor"/>
    </font>
    <font>
      <sz val="18"/>
      <color theme="1"/>
      <name val="т"/>
      <charset val="204"/>
    </font>
    <font>
      <sz val="18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4" fontId="0" fillId="0" borderId="0" xfId="0" applyNumberFormat="1"/>
    <xf numFmtId="4" fontId="1" fillId="0" borderId="0" xfId="0" applyNumberFormat="1" applyFont="1"/>
    <xf numFmtId="0" fontId="1" fillId="2" borderId="1" xfId="0" applyFont="1" applyFill="1" applyBorder="1" applyAlignment="1">
      <alignment wrapText="1"/>
    </xf>
    <xf numFmtId="0" fontId="0" fillId="0" borderId="0" xfId="0" applyAlignment="1">
      <alignment horizontal="center"/>
    </xf>
    <xf numFmtId="0" fontId="4" fillId="0" borderId="0" xfId="0" applyFont="1"/>
    <xf numFmtId="0" fontId="2" fillId="0" borderId="1" xfId="0" applyFont="1" applyBorder="1" applyAlignment="1">
      <alignment horizontal="center" vertical="center"/>
    </xf>
    <xf numFmtId="4" fontId="4" fillId="0" borderId="0" xfId="0" applyNumberFormat="1" applyFont="1"/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4" fontId="6" fillId="2" borderId="1" xfId="0" applyNumberFormat="1" applyFont="1" applyFill="1" applyBorder="1"/>
    <xf numFmtId="0" fontId="6" fillId="2" borderId="1" xfId="0" applyFont="1" applyFill="1" applyBorder="1" applyAlignment="1">
      <alignment wrapText="1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/>
    <xf numFmtId="2" fontId="2" fillId="0" borderId="1" xfId="0" applyNumberFormat="1" applyFont="1" applyBorder="1" applyAlignment="1">
      <alignment horizontal="center"/>
    </xf>
    <xf numFmtId="4" fontId="2" fillId="0" borderId="1" xfId="0" applyNumberFormat="1" applyFont="1" applyBorder="1"/>
    <xf numFmtId="0" fontId="6" fillId="0" borderId="0" xfId="0" applyFont="1"/>
    <xf numFmtId="0" fontId="6" fillId="0" borderId="0" xfId="0" applyFont="1" applyAlignment="1">
      <alignment horizontal="center"/>
    </xf>
    <xf numFmtId="4" fontId="6" fillId="0" borderId="0" xfId="0" applyNumberFormat="1" applyFont="1"/>
    <xf numFmtId="4" fontId="6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wrapText="1"/>
    </xf>
    <xf numFmtId="0" fontId="3" fillId="0" borderId="0" xfId="0" applyFont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4" fontId="2" fillId="0" borderId="3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F24"/>
  <sheetViews>
    <sheetView tabSelected="1" topLeftCell="A11" workbookViewId="0">
      <selection activeCell="B21" sqref="B21"/>
    </sheetView>
  </sheetViews>
  <sheetFormatPr defaultRowHeight="15"/>
  <cols>
    <col min="1" max="1" width="5.140625" customWidth="1"/>
    <col min="2" max="2" width="7.140625" customWidth="1"/>
    <col min="3" max="3" width="60" customWidth="1"/>
    <col min="4" max="4" width="12.42578125" style="6" customWidth="1"/>
    <col min="5" max="5" width="18.28515625" customWidth="1"/>
    <col min="6" max="6" width="20.140625" style="3" customWidth="1"/>
    <col min="7" max="7" width="8.7109375" customWidth="1"/>
  </cols>
  <sheetData>
    <row r="1" spans="2:6" ht="39.75" customHeight="1"/>
    <row r="2" spans="2:6" ht="18.75" customHeight="1">
      <c r="B2" s="26" t="s">
        <v>20</v>
      </c>
      <c r="C2" s="26"/>
      <c r="D2" s="26"/>
      <c r="E2" s="26"/>
      <c r="F2" s="26"/>
    </row>
    <row r="3" spans="2:6" ht="29.25" customHeight="1">
      <c r="B3" s="26"/>
      <c r="C3" s="26"/>
      <c r="D3" s="26"/>
      <c r="E3" s="26"/>
      <c r="F3" s="26"/>
    </row>
    <row r="4" spans="2:6" ht="51.75" customHeight="1">
      <c r="C4" s="30"/>
      <c r="D4" s="30"/>
      <c r="E4" s="30"/>
    </row>
    <row r="5" spans="2:6" ht="27" customHeight="1">
      <c r="B5" s="7"/>
      <c r="C5" s="8" t="s">
        <v>6</v>
      </c>
      <c r="D5" s="8">
        <v>7505.5</v>
      </c>
      <c r="E5" s="7"/>
      <c r="F5" s="9"/>
    </row>
    <row r="6" spans="2:6" ht="37.5" customHeight="1">
      <c r="B6" s="27" t="s">
        <v>5</v>
      </c>
      <c r="C6" s="31" t="s">
        <v>2</v>
      </c>
      <c r="D6" s="33" t="s">
        <v>11</v>
      </c>
      <c r="E6" s="33" t="s">
        <v>7</v>
      </c>
      <c r="F6" s="28" t="s">
        <v>9</v>
      </c>
    </row>
    <row r="7" spans="2:6" ht="18.75" customHeight="1">
      <c r="B7" s="27"/>
      <c r="C7" s="32"/>
      <c r="D7" s="34"/>
      <c r="E7" s="34"/>
      <c r="F7" s="29"/>
    </row>
    <row r="8" spans="2:6" ht="27.95" customHeight="1">
      <c r="B8" s="14">
        <v>1</v>
      </c>
      <c r="C8" s="10" t="s">
        <v>8</v>
      </c>
      <c r="D8" s="11">
        <f>E8/D5</f>
        <v>3.0644194257544468</v>
      </c>
      <c r="E8" s="12">
        <f>F8/12</f>
        <v>23000</v>
      </c>
      <c r="F8" s="12">
        <v>276000</v>
      </c>
    </row>
    <row r="9" spans="2:6" ht="27.95" customHeight="1">
      <c r="B9" s="14">
        <v>2</v>
      </c>
      <c r="C9" s="10" t="s">
        <v>21</v>
      </c>
      <c r="D9" s="11">
        <f>E9/D5</f>
        <v>0.30977283325561256</v>
      </c>
      <c r="E9" s="12">
        <f>F9/12</f>
        <v>2325</v>
      </c>
      <c r="F9" s="12">
        <v>27900</v>
      </c>
    </row>
    <row r="10" spans="2:6" ht="27.95" customHeight="1">
      <c r="B10" s="14">
        <v>3</v>
      </c>
      <c r="C10" s="10" t="s">
        <v>3</v>
      </c>
      <c r="D10" s="11">
        <f>E10/D5</f>
        <v>1.8652987808940111</v>
      </c>
      <c r="E10" s="12">
        <f t="shared" ref="E10:E20" si="0">F10/12</f>
        <v>14000</v>
      </c>
      <c r="F10" s="12">
        <v>168000</v>
      </c>
    </row>
    <row r="11" spans="2:6" ht="27.95" customHeight="1">
      <c r="B11" s="14">
        <v>4</v>
      </c>
      <c r="C11" s="10" t="s">
        <v>0</v>
      </c>
      <c r="D11" s="11">
        <f>E11/D5</f>
        <v>2.0051961894610617</v>
      </c>
      <c r="E11" s="12">
        <f t="shared" si="0"/>
        <v>15050</v>
      </c>
      <c r="F11" s="12">
        <v>180600</v>
      </c>
    </row>
    <row r="12" spans="2:6" ht="27.95" customHeight="1">
      <c r="B12" s="14">
        <v>5</v>
      </c>
      <c r="C12" s="10" t="s">
        <v>1</v>
      </c>
      <c r="D12" s="11">
        <f>E12/D5</f>
        <v>1.572180401039238</v>
      </c>
      <c r="E12" s="12">
        <f t="shared" si="0"/>
        <v>11800</v>
      </c>
      <c r="F12" s="12">
        <v>141600</v>
      </c>
    </row>
    <row r="13" spans="2:6" ht="60.75" customHeight="1">
      <c r="B13" s="14">
        <v>6</v>
      </c>
      <c r="C13" s="24" t="s">
        <v>10</v>
      </c>
      <c r="D13" s="11">
        <f>E13/D5</f>
        <v>0.93264939044700557</v>
      </c>
      <c r="E13" s="21">
        <f t="shared" si="0"/>
        <v>7000</v>
      </c>
      <c r="F13" s="21">
        <v>84000</v>
      </c>
    </row>
    <row r="14" spans="2:6" ht="41.25" customHeight="1">
      <c r="B14" s="35">
        <v>7</v>
      </c>
      <c r="C14" s="25" t="s">
        <v>14</v>
      </c>
      <c r="D14" s="11">
        <f>E14/D5</f>
        <v>6.7250682832589437</v>
      </c>
      <c r="E14" s="21">
        <f t="shared" si="0"/>
        <v>50475</v>
      </c>
      <c r="F14" s="21">
        <v>605700</v>
      </c>
    </row>
    <row r="15" spans="2:6" ht="37.5">
      <c r="B15" s="36"/>
      <c r="C15" s="5" t="s">
        <v>19</v>
      </c>
      <c r="D15" s="11"/>
      <c r="E15" s="23">
        <f t="shared" si="0"/>
        <v>2500</v>
      </c>
      <c r="F15" s="22">
        <v>30000</v>
      </c>
    </row>
    <row r="16" spans="2:6" ht="23.25">
      <c r="B16" s="36"/>
      <c r="C16" s="5" t="s">
        <v>18</v>
      </c>
      <c r="D16" s="11"/>
      <c r="E16" s="23">
        <f t="shared" si="0"/>
        <v>18000</v>
      </c>
      <c r="F16" s="22">
        <v>216000</v>
      </c>
    </row>
    <row r="17" spans="2:6" ht="23.25">
      <c r="B17" s="36"/>
      <c r="C17" s="5" t="s">
        <v>15</v>
      </c>
      <c r="D17" s="11"/>
      <c r="E17" s="23">
        <f t="shared" si="0"/>
        <v>3333.3333333333335</v>
      </c>
      <c r="F17" s="22">
        <v>40000</v>
      </c>
    </row>
    <row r="18" spans="2:6" ht="23.25">
      <c r="B18" s="37"/>
      <c r="C18" s="5" t="s">
        <v>16</v>
      </c>
      <c r="D18" s="11"/>
      <c r="E18" s="23">
        <f t="shared" si="0"/>
        <v>26641.666666666668</v>
      </c>
      <c r="F18" s="22">
        <v>319700</v>
      </c>
    </row>
    <row r="19" spans="2:6" ht="46.5">
      <c r="B19" s="14">
        <v>8</v>
      </c>
      <c r="C19" s="13" t="s">
        <v>13</v>
      </c>
      <c r="D19" s="11">
        <f>E19/D5</f>
        <v>3.8638331889947373</v>
      </c>
      <c r="E19" s="21">
        <f t="shared" si="0"/>
        <v>29000</v>
      </c>
      <c r="F19" s="21">
        <v>348000</v>
      </c>
    </row>
    <row r="20" spans="2:6" ht="46.5">
      <c r="B20" s="14">
        <v>9</v>
      </c>
      <c r="C20" s="13" t="s">
        <v>12</v>
      </c>
      <c r="D20" s="11">
        <f>E20/D5</f>
        <v>0.66617813603357534</v>
      </c>
      <c r="E20" s="21">
        <f t="shared" si="0"/>
        <v>5000</v>
      </c>
      <c r="F20" s="21">
        <v>60000</v>
      </c>
    </row>
    <row r="21" spans="2:6" ht="23.25">
      <c r="B21" s="7"/>
      <c r="C21" s="15" t="s">
        <v>4</v>
      </c>
      <c r="D21" s="16">
        <f>SUM(D8:D20)</f>
        <v>21.004596629138632</v>
      </c>
      <c r="E21" s="17">
        <f>E8+E9+E10+E11+E12+E13+E14+E19+E20</f>
        <v>157650</v>
      </c>
      <c r="F21" s="17">
        <f>F8+F9+F10+F11+F12+F13+F14+F19+F20</f>
        <v>1891800</v>
      </c>
    </row>
    <row r="22" spans="2:6" ht="23.25">
      <c r="B22" s="7"/>
      <c r="C22" s="18"/>
      <c r="D22" s="19"/>
      <c r="E22" s="18"/>
      <c r="F22" s="20"/>
    </row>
    <row r="23" spans="2:6" ht="18.75">
      <c r="C23" s="1" t="s">
        <v>17</v>
      </c>
      <c r="D23" s="2"/>
      <c r="E23" s="1"/>
      <c r="F23" s="4"/>
    </row>
    <row r="24" spans="2:6" ht="18.75">
      <c r="C24" s="1"/>
      <c r="D24" s="2"/>
      <c r="E24" s="1"/>
    </row>
  </sheetData>
  <mergeCells count="8">
    <mergeCell ref="B14:B18"/>
    <mergeCell ref="B2:F3"/>
    <mergeCell ref="B6:B7"/>
    <mergeCell ref="F6:F7"/>
    <mergeCell ref="C4:E4"/>
    <mergeCell ref="C6:C7"/>
    <mergeCell ref="D6:D7"/>
    <mergeCell ref="E6:E7"/>
  </mergeCells>
  <pageMargins left="0.31496062992125984" right="0.11811023622047245" top="0.74803149606299213" bottom="0.74803149606299213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Смета на 2024 без ОДН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2024-06-16T10:53:13Z</dcterms:modified>
</cp:coreProperties>
</file>